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<sst xmlns="http://schemas.openxmlformats.org/spreadsheetml/2006/main" count="65" uniqueCount="35">
  <si>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</si>
  <si>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</si>
  <si>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</si>
  <si>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</si>
  <si>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</si>
  <si>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</si>
  <si>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</si>
  <si>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</si>
  <si>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</si>
  <si>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</si>
  <si>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</si>
  <si>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</si>
  <si>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</si>
  <si>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</si>
  <si>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</si>
  <si>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</si>
  <si>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</si>
  <si>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</si>
  <si>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</si>
  <si>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</si>
  <si>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</si>
  <si>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</si>
  <si>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</si>
  <si>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</si>
  <si>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</si>
  <si>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</si>
  <si>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</si>
  <si>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</si>
  <si>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</si>
  <si>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</si>
  <si>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</si>
  <si>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</si>
  <si>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</si>
  <si>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</si>
  <si>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- декабрь  2020- 2021гг.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</si>
</sst>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6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right" wrapText="1"/>
    </xf>
    <xf numFmtId="3" fontId="2" fillId="35" borderId="12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6">
      <selection activeCell="I20" sqref="I2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25390625" style="0" customWidth="1"/>
    <col min="7" max="7" width="7.50390625" style="0" customWidth="1"/>
    <col min="8" max="8" width="7.125" style="0" customWidth="1"/>
    <col min="9" max="9" width="6.875" style="0" customWidth="1"/>
    <col min="10" max="10" width="7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28"/>
      <c r="L3" s="2"/>
      <c r="M3" s="2"/>
      <c r="N3" s="2"/>
      <c r="O3" s="1"/>
      <c r="P3" s="4"/>
      <c r="Q3" s="1"/>
      <c r="R3" s="1"/>
      <c r="S3" s="2"/>
      <c r="T3" s="2"/>
    </row>
    <row r="4" spans="1:20" ht="14.2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0"/>
      <c r="L4" s="2"/>
      <c r="M4" s="2"/>
      <c r="N4" s="2"/>
      <c r="O4" s="1"/>
      <c r="P4" s="4"/>
      <c r="Q4" s="1"/>
      <c r="R4" s="1"/>
      <c r="S4" s="2"/>
      <c r="T4" s="2"/>
    </row>
    <row r="5" spans="1:61" ht="33.7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5" t="s">
        <v>25</v>
      </c>
      <c r="B6" s="54" t="s">
        <v>29</v>
      </c>
      <c r="C6" s="54"/>
      <c r="D6" s="54"/>
      <c r="E6" s="54"/>
      <c r="F6" s="29"/>
      <c r="G6" s="54" t="s">
        <v>30</v>
      </c>
      <c r="H6" s="54"/>
      <c r="I6" s="54"/>
      <c r="J6" s="54"/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6"/>
      <c r="B7" s="54">
        <v>2020</v>
      </c>
      <c r="C7" s="54"/>
      <c r="D7" s="54">
        <v>2021</v>
      </c>
      <c r="E7" s="54"/>
      <c r="F7" s="29"/>
      <c r="G7" s="54">
        <v>2020</v>
      </c>
      <c r="H7" s="54"/>
      <c r="I7" s="54">
        <v>2021</v>
      </c>
      <c r="J7" s="54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6"/>
      <c r="B8" s="25" t="s">
        <v>28</v>
      </c>
      <c r="C8" s="25" t="s">
        <v>0</v>
      </c>
      <c r="D8" s="25" t="s">
        <v>28</v>
      </c>
      <c r="E8" s="25" t="s">
        <v>0</v>
      </c>
      <c r="F8" s="25"/>
      <c r="G8" s="25" t="s">
        <v>28</v>
      </c>
      <c r="H8" s="25" t="s">
        <v>0</v>
      </c>
      <c r="I8" s="25" t="s">
        <v>28</v>
      </c>
      <c r="J8" s="25" t="s">
        <v>0</v>
      </c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26" t="s">
        <v>1</v>
      </c>
      <c r="B9" s="24">
        <v>25</v>
      </c>
      <c r="C9" s="27">
        <f>ROUND($B9*100000/'численность населения'!$B3,1)</f>
        <v>24.6</v>
      </c>
      <c r="D9" s="24">
        <v>17</v>
      </c>
      <c r="E9" s="27">
        <f>ROUND($D9*100000/'численность населения'!$C3,1)</f>
        <v>16.6</v>
      </c>
      <c r="F9" s="32">
        <f>(E9-C9)*100/C9</f>
        <v>-32.52032520325203</v>
      </c>
      <c r="G9" s="24">
        <v>59</v>
      </c>
      <c r="H9" s="27">
        <f>($G9*100000)/'численность населения'!$B3</f>
        <v>58.147556817061876</v>
      </c>
      <c r="I9" s="24">
        <v>52</v>
      </c>
      <c r="J9" s="27">
        <f>($I9*100000)/'численность населения'!$C3</f>
        <v>50.8351133769668</v>
      </c>
      <c r="K9" s="32">
        <f>(J9-H9)*100/H9</f>
        <v>-12.575667560892995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26" t="s">
        <v>2</v>
      </c>
      <c r="B10" s="24">
        <v>0</v>
      </c>
      <c r="C10" s="27">
        <f>ROUND($B10*100000/'численность населения'!$B4,1)</f>
        <v>0</v>
      </c>
      <c r="D10" s="24">
        <v>0</v>
      </c>
      <c r="E10" s="27">
        <f>ROUND($D10*100000/'численность населения'!$C4,1)</f>
        <v>0</v>
      </c>
      <c r="F10" s="32" t="e">
        <f aca="true" t="shared" si="0" ref="F10:F31">(E10-C10)*100/C10</f>
        <v>#DIV/0!</v>
      </c>
      <c r="G10" s="24">
        <v>1</v>
      </c>
      <c r="H10" s="27">
        <f>($G10*100000)/'численность населения'!$B4</f>
        <v>2.466882107704073</v>
      </c>
      <c r="I10" s="24">
        <v>0</v>
      </c>
      <c r="J10" s="27">
        <f>($I10*100000)/'численность населения'!$C4</f>
        <v>0</v>
      </c>
      <c r="K10" s="32">
        <f aca="true" t="shared" si="1" ref="K10:K31">(J10-H10)*100/H10</f>
        <v>-100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26" t="s">
        <v>3</v>
      </c>
      <c r="B11" s="24">
        <v>12</v>
      </c>
      <c r="C11" s="27">
        <f>ROUND($B11*100000/'численность населения'!$B5,1)</f>
        <v>22.5</v>
      </c>
      <c r="D11" s="24">
        <v>15</v>
      </c>
      <c r="E11" s="27">
        <f>ROUND($D11*100000/'численность населения'!$C5,1)</f>
        <v>28.2</v>
      </c>
      <c r="F11" s="32">
        <f t="shared" si="0"/>
        <v>25.33333333333333</v>
      </c>
      <c r="G11" s="24">
        <v>16</v>
      </c>
      <c r="H11" s="27">
        <f>($G11*100000)/'численность населения'!$B5</f>
        <v>29.934518241347053</v>
      </c>
      <c r="I11" s="24">
        <v>17</v>
      </c>
      <c r="J11" s="27">
        <f>($I11*100000)/'численность населения'!$C5</f>
        <v>31.93777769428032</v>
      </c>
      <c r="K11" s="32">
        <f t="shared" si="1"/>
        <v>6.6921386099551965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26" t="s">
        <v>4</v>
      </c>
      <c r="B12" s="24">
        <v>0</v>
      </c>
      <c r="C12" s="27">
        <f>ROUND($B12*100000/'численность населения'!$B6,1)</f>
        <v>0</v>
      </c>
      <c r="D12" s="24">
        <v>0</v>
      </c>
      <c r="E12" s="27">
        <f>ROUND($D12*100000/'численность населения'!$C6,1)</f>
        <v>0</v>
      </c>
      <c r="F12" s="32" t="e">
        <f t="shared" si="0"/>
        <v>#DIV/0!</v>
      </c>
      <c r="G12" s="24">
        <v>0</v>
      </c>
      <c r="H12" s="27">
        <f>($G12*100000)/'численность населения'!$B6</f>
        <v>0</v>
      </c>
      <c r="I12" s="24">
        <v>0</v>
      </c>
      <c r="J12" s="27">
        <f>($I12*100000)/'численность населения'!$C6</f>
        <v>0</v>
      </c>
      <c r="K12" s="32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26" t="s">
        <v>5</v>
      </c>
      <c r="B13" s="24">
        <v>0</v>
      </c>
      <c r="C13" s="27">
        <f>ROUND($B13*100000/'численность населения'!$B7,1)</f>
        <v>0</v>
      </c>
      <c r="D13" s="24">
        <v>0</v>
      </c>
      <c r="E13" s="27">
        <f>ROUND($D13*100000/'численность населения'!$C7,1)</f>
        <v>0</v>
      </c>
      <c r="F13" s="32" t="e">
        <f t="shared" si="0"/>
        <v>#DIV/0!</v>
      </c>
      <c r="G13" s="24">
        <v>0</v>
      </c>
      <c r="H13" s="27">
        <f>($G13*100000)/'численность населения'!$B7</f>
        <v>0</v>
      </c>
      <c r="I13" s="24">
        <v>1</v>
      </c>
      <c r="J13" s="27">
        <f>($I13*100000)/'численность населения'!$C7</f>
        <v>1.4628544679232587</v>
      </c>
      <c r="K13" s="32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26" t="s">
        <v>6</v>
      </c>
      <c r="B14" s="24">
        <v>3</v>
      </c>
      <c r="C14" s="27">
        <f>ROUND($B14*100000/'численность населения'!$B8,1)</f>
        <v>6.7</v>
      </c>
      <c r="D14" s="24">
        <v>0</v>
      </c>
      <c r="E14" s="27">
        <f>ROUND($D14*100000/'численность населения'!$C8,1)</f>
        <v>0</v>
      </c>
      <c r="F14" s="32">
        <f t="shared" si="0"/>
        <v>-100</v>
      </c>
      <c r="G14" s="24">
        <v>5</v>
      </c>
      <c r="H14" s="27">
        <f>($G14*100000)/'численность населения'!$B8</f>
        <v>11.199211575505084</v>
      </c>
      <c r="I14" s="24">
        <v>7</v>
      </c>
      <c r="J14" s="27">
        <f>($I14*100000)/'численность населения'!$C8</f>
        <v>15.606015004068711</v>
      </c>
      <c r="K14" s="32">
        <f t="shared" si="1"/>
        <v>39.34922917433034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6" t="s">
        <v>7</v>
      </c>
      <c r="B15" s="24">
        <v>0</v>
      </c>
      <c r="C15" s="27">
        <f>ROUND($B15*100000/'численность населения'!$B9,1)</f>
        <v>0</v>
      </c>
      <c r="D15" s="24">
        <v>3</v>
      </c>
      <c r="E15" s="27">
        <f>ROUND($D15*100000/'численность населения'!$C9,1)</f>
        <v>5.1</v>
      </c>
      <c r="F15" s="32" t="e">
        <f t="shared" si="0"/>
        <v>#DIV/0!</v>
      </c>
      <c r="G15" s="24">
        <v>7</v>
      </c>
      <c r="H15" s="27">
        <f>($G15*100000)/'численность населения'!$B9</f>
        <v>11.95253137539486</v>
      </c>
      <c r="I15" s="24">
        <v>6</v>
      </c>
      <c r="J15" s="27">
        <f>($I15*100000)/'численность населения'!$C9</f>
        <v>10.230353458711999</v>
      </c>
      <c r="K15" s="32">
        <f t="shared" si="1"/>
        <v>-14.408478527218826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26" t="s">
        <v>27</v>
      </c>
      <c r="B16" s="24">
        <v>51</v>
      </c>
      <c r="C16" s="27">
        <f>ROUND($B16*100000/'численность населения'!$B10,1)</f>
        <v>18.4</v>
      </c>
      <c r="D16" s="24">
        <v>37</v>
      </c>
      <c r="E16" s="27">
        <f>ROUND($D16*100000/'численность населения'!$C10,1)</f>
        <v>13.3</v>
      </c>
      <c r="F16" s="32">
        <f t="shared" si="0"/>
        <v>-27.717391304347817</v>
      </c>
      <c r="G16" s="24">
        <v>92</v>
      </c>
      <c r="H16" s="27">
        <f>($G16*100000)/'численность населения'!$B10</f>
        <v>33.13309419882738</v>
      </c>
      <c r="I16" s="24">
        <v>71</v>
      </c>
      <c r="J16" s="27">
        <f>($I16*100000)/'численность населения'!$C10</f>
        <v>25.521528847415407</v>
      </c>
      <c r="K16" s="32">
        <f t="shared" si="1"/>
        <v>-22.972697043433254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26" t="s">
        <v>9</v>
      </c>
      <c r="B17" s="24">
        <v>31</v>
      </c>
      <c r="C17" s="27">
        <f>ROUND($B17*100000/'численность населения'!$B11,1)</f>
        <v>8.1</v>
      </c>
      <c r="D17" s="24">
        <v>23</v>
      </c>
      <c r="E17" s="27">
        <f>ROUND($D17*100000/'численность населения'!$C11,1)</f>
        <v>6</v>
      </c>
      <c r="F17" s="32">
        <f t="shared" si="0"/>
        <v>-25.925925925925924</v>
      </c>
      <c r="G17" s="24">
        <v>75</v>
      </c>
      <c r="H17" s="27">
        <f>($G17*100000)/'численность населения'!$B11</f>
        <v>19.70407112381513</v>
      </c>
      <c r="I17" s="24">
        <v>80</v>
      </c>
      <c r="J17" s="27">
        <f>($I17*100000)/'численность населения'!$C11</f>
        <v>20.836941814142293</v>
      </c>
      <c r="K17" s="32">
        <f t="shared" si="1"/>
        <v>5.749424488008116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6" t="s">
        <v>10</v>
      </c>
      <c r="B18" s="24">
        <v>2</v>
      </c>
      <c r="C18" s="27">
        <f>ROUND($B18*100000/'численность населения'!$B12,1)</f>
        <v>1.6</v>
      </c>
      <c r="D18" s="24">
        <v>1</v>
      </c>
      <c r="E18" s="27">
        <f>ROUND($D18*100000/'численность населения'!$C12,1)</f>
        <v>0.8</v>
      </c>
      <c r="F18" s="32">
        <f t="shared" si="0"/>
        <v>-50</v>
      </c>
      <c r="G18" s="24">
        <v>11</v>
      </c>
      <c r="H18" s="27">
        <f>($G18*100000)/'численность населения'!$B12</f>
        <v>8.644061137086952</v>
      </c>
      <c r="I18" s="24">
        <v>1</v>
      </c>
      <c r="J18" s="27">
        <f>($I18*100000)/'численность населения'!$C12</f>
        <v>0.783042433069448</v>
      </c>
      <c r="K18" s="32">
        <f t="shared" si="1"/>
        <v>-90.9412668345225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26" t="s">
        <v>11</v>
      </c>
      <c r="B19" s="24">
        <v>5</v>
      </c>
      <c r="C19" s="27">
        <f>ROUND($B19*100000/'численность населения'!$B13,1)</f>
        <v>12.6</v>
      </c>
      <c r="D19" s="24">
        <v>4</v>
      </c>
      <c r="E19" s="27">
        <f>ROUND($D19*100000/'численность населения'!$C13,1)</f>
        <v>10.1</v>
      </c>
      <c r="F19" s="32">
        <f t="shared" si="0"/>
        <v>-19.841269841269842</v>
      </c>
      <c r="G19" s="24">
        <v>13</v>
      </c>
      <c r="H19" s="27">
        <f>($G19*100000)/'численность населения'!$B13</f>
        <v>32.853171594642404</v>
      </c>
      <c r="I19" s="24">
        <v>30</v>
      </c>
      <c r="J19" s="27">
        <f>($I19*100000)/'численность населения'!$C13</f>
        <v>75.94359922031238</v>
      </c>
      <c r="K19" s="32">
        <f t="shared" si="1"/>
        <v>131.1606323959816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26" t="s">
        <v>12</v>
      </c>
      <c r="B20" s="24">
        <v>0</v>
      </c>
      <c r="C20" s="27">
        <f>ROUND($B20*100000/'численность населения'!$B14,1)</f>
        <v>0</v>
      </c>
      <c r="D20" s="24">
        <v>0</v>
      </c>
      <c r="E20" s="27">
        <f>ROUND($D20*100000/'численность населения'!$C14,1)</f>
        <v>0</v>
      </c>
      <c r="F20" s="32" t="e">
        <f t="shared" si="0"/>
        <v>#DIV/0!</v>
      </c>
      <c r="G20" s="24">
        <v>0</v>
      </c>
      <c r="H20" s="27">
        <f>($G20*100000)/'численность населения'!$B14</f>
        <v>0</v>
      </c>
      <c r="I20" s="24">
        <v>0</v>
      </c>
      <c r="J20" s="27">
        <f>($I20*100000)/'численность населения'!$C14</f>
        <v>0</v>
      </c>
      <c r="K20" s="32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6" t="s">
        <v>13</v>
      </c>
      <c r="B21" s="24">
        <v>0</v>
      </c>
      <c r="C21" s="27">
        <f>ROUND($B21*100000/'численность населения'!$B15,1)</f>
        <v>0</v>
      </c>
      <c r="D21" s="24">
        <v>0</v>
      </c>
      <c r="E21" s="27">
        <f>ROUND($D21*100000/'численность населения'!$C15,1)</f>
        <v>0</v>
      </c>
      <c r="F21" s="32" t="e">
        <f t="shared" si="0"/>
        <v>#DIV/0!</v>
      </c>
      <c r="G21" s="24">
        <v>0</v>
      </c>
      <c r="H21" s="27">
        <f>($G21*100000)/'численность населения'!$B15</f>
        <v>0</v>
      </c>
      <c r="I21" s="24">
        <v>0</v>
      </c>
      <c r="J21" s="27">
        <f>($I21*100000)/'численность населения'!$C15</f>
        <v>0</v>
      </c>
      <c r="K21" s="32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26" t="s">
        <v>14</v>
      </c>
      <c r="B22" s="24">
        <v>0</v>
      </c>
      <c r="C22" s="27">
        <f>ROUND($B22*100000/'численность населения'!$B16,1)</f>
        <v>0</v>
      </c>
      <c r="D22" s="24">
        <v>2</v>
      </c>
      <c r="E22" s="27">
        <f>ROUND($D22*100000/'численность населения'!$C16,1)</f>
        <v>4.2</v>
      </c>
      <c r="F22" s="32" t="e">
        <f t="shared" si="0"/>
        <v>#DIV/0!</v>
      </c>
      <c r="G22" s="24">
        <v>8</v>
      </c>
      <c r="H22" s="27">
        <f>($G22*100000)/'численность населения'!$B16</f>
        <v>16.799664006719865</v>
      </c>
      <c r="I22" s="24">
        <v>8</v>
      </c>
      <c r="J22" s="27">
        <f>($I22*100000)/'численность населения'!$C16</f>
        <v>16.849554539901852</v>
      </c>
      <c r="K22" s="32">
        <f t="shared" si="1"/>
        <v>0.2969733987657776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6" t="s">
        <v>15</v>
      </c>
      <c r="B23" s="24">
        <v>0</v>
      </c>
      <c r="C23" s="27">
        <f>ROUND($B23*100000/'численность населения'!$B17,1)</f>
        <v>0</v>
      </c>
      <c r="D23" s="24">
        <v>0</v>
      </c>
      <c r="E23" s="27">
        <f>ROUND($D23*100000/'численность населения'!$C17,1)</f>
        <v>0</v>
      </c>
      <c r="F23" s="32" t="e">
        <f t="shared" si="0"/>
        <v>#DIV/0!</v>
      </c>
      <c r="G23" s="24">
        <v>0</v>
      </c>
      <c r="H23" s="27">
        <f>($G23*100000)/'численность населения'!$B17</f>
        <v>0</v>
      </c>
      <c r="I23" s="24">
        <v>0</v>
      </c>
      <c r="J23" s="27">
        <f>($I23*100000)/'численность населения'!$C17</f>
        <v>0</v>
      </c>
      <c r="K23" s="32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26" t="s">
        <v>16</v>
      </c>
      <c r="B24" s="24">
        <v>0</v>
      </c>
      <c r="C24" s="27">
        <f>ROUND($B24*100000/'численность населения'!$B18,1)</f>
        <v>0</v>
      </c>
      <c r="D24" s="24">
        <v>2</v>
      </c>
      <c r="E24" s="27">
        <f>ROUND($D24*100000/'численность населения'!$C18,1)</f>
        <v>1.6</v>
      </c>
      <c r="F24" s="32" t="e">
        <f t="shared" si="0"/>
        <v>#DIV/0!</v>
      </c>
      <c r="G24" s="24">
        <v>7</v>
      </c>
      <c r="H24" s="27">
        <f>($G24*100000)/'численность населения'!$B18</f>
        <v>5.568504538331199</v>
      </c>
      <c r="I24" s="24">
        <v>12</v>
      </c>
      <c r="J24" s="27">
        <f>($I24*100000)/'численность населения'!$C18</f>
        <v>9.530730649638429</v>
      </c>
      <c r="K24" s="32">
        <f t="shared" si="1"/>
        <v>71.15422253915683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6" t="s">
        <v>17</v>
      </c>
      <c r="B25" s="24">
        <v>1</v>
      </c>
      <c r="C25" s="27">
        <f>ROUND($B25*100000/'численность населения'!$B19,1)</f>
        <v>3.3</v>
      </c>
      <c r="D25" s="24">
        <v>1</v>
      </c>
      <c r="E25" s="27">
        <f>ROUND($D25*100000/'численность населения'!$C19,1)</f>
        <v>3.3</v>
      </c>
      <c r="F25" s="32">
        <f t="shared" si="0"/>
        <v>0</v>
      </c>
      <c r="G25" s="24">
        <v>5</v>
      </c>
      <c r="H25" s="27">
        <f>($G25*100000)/'численность населения'!$B19</f>
        <v>16.25487646293888</v>
      </c>
      <c r="I25" s="24">
        <v>3</v>
      </c>
      <c r="J25" s="27">
        <f>($I25*100000)/'численность населения'!$C19</f>
        <v>9.783140388064568</v>
      </c>
      <c r="K25" s="32">
        <f t="shared" si="1"/>
        <v>-39.81412033262677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26" t="s">
        <v>18</v>
      </c>
      <c r="B26" s="24">
        <v>4</v>
      </c>
      <c r="C26" s="27">
        <f>ROUND($B26*100000/'численность населения'!$B20,1)</f>
        <v>14.2</v>
      </c>
      <c r="D26" s="24">
        <v>8</v>
      </c>
      <c r="E26" s="27">
        <f>ROUND($D26*100000/'численность населения'!$C20,1)</f>
        <v>28.5</v>
      </c>
      <c r="F26" s="32">
        <f t="shared" si="0"/>
        <v>100.70422535211269</v>
      </c>
      <c r="G26" s="24">
        <v>6</v>
      </c>
      <c r="H26" s="27">
        <f>($G26*100000)/'численность населения'!$B20</f>
        <v>21.283388315419813</v>
      </c>
      <c r="I26" s="24">
        <v>4</v>
      </c>
      <c r="J26" s="27">
        <f>($I26*100000)/'численность населения'!$C20</f>
        <v>14.264063475082464</v>
      </c>
      <c r="K26" s="32">
        <f t="shared" si="1"/>
        <v>-32.98029776232504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26" t="s">
        <v>19</v>
      </c>
      <c r="B27" s="24">
        <v>0</v>
      </c>
      <c r="C27" s="27">
        <f>ROUND($B27*100000/'численность населения'!$B21,1)</f>
        <v>0</v>
      </c>
      <c r="D27" s="24">
        <v>0</v>
      </c>
      <c r="E27" s="27">
        <f>ROUND($D27*100000/'численность населения'!$C21,1)</f>
        <v>0</v>
      </c>
      <c r="F27" s="32" t="e">
        <f t="shared" si="0"/>
        <v>#DIV/0!</v>
      </c>
      <c r="G27" s="24">
        <v>3</v>
      </c>
      <c r="H27" s="27">
        <f>($G27*100000)/'численность населения'!$B21</f>
        <v>15.146160448326349</v>
      </c>
      <c r="I27" s="24">
        <v>3</v>
      </c>
      <c r="J27" s="27">
        <f>($I27*100000)/'численность населения'!$C21</f>
        <v>15.224175991474462</v>
      </c>
      <c r="K27" s="32">
        <f t="shared" si="1"/>
        <v>0.5150846210448965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6" t="s">
        <v>20</v>
      </c>
      <c r="B28" s="24">
        <v>1</v>
      </c>
      <c r="C28" s="27">
        <f>ROUND($B28*100000/'численность населения'!$B22,1)</f>
        <v>4.5</v>
      </c>
      <c r="D28" s="24">
        <v>0</v>
      </c>
      <c r="E28" s="27">
        <f>ROUND($D28*100000/'численность населения'!$C22,1)</f>
        <v>0</v>
      </c>
      <c r="F28" s="32">
        <f t="shared" si="0"/>
        <v>-100</v>
      </c>
      <c r="G28" s="24">
        <v>2</v>
      </c>
      <c r="H28" s="27">
        <f>($G28*100000)/'численность населения'!$B22</f>
        <v>9.022827754218172</v>
      </c>
      <c r="I28" s="24">
        <v>0</v>
      </c>
      <c r="J28" s="27">
        <f>($I28*100000)/'численность населения'!$C22</f>
        <v>0</v>
      </c>
      <c r="K28" s="32">
        <f t="shared" si="1"/>
        <v>-100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26" t="s">
        <v>21</v>
      </c>
      <c r="B29" s="24">
        <v>3</v>
      </c>
      <c r="C29" s="27">
        <f>ROUND($B29*100000/'численность населения'!$B23,1)</f>
        <v>10.6</v>
      </c>
      <c r="D29" s="24">
        <v>0</v>
      </c>
      <c r="E29" s="27">
        <f>ROUND($D29*100000/'численность населения'!$C23,1)</f>
        <v>0</v>
      </c>
      <c r="F29" s="32">
        <f t="shared" si="0"/>
        <v>-100</v>
      </c>
      <c r="G29" s="24">
        <v>4</v>
      </c>
      <c r="H29" s="27">
        <f>($G29*100000)/'численность населения'!$B23</f>
        <v>14.08401112636879</v>
      </c>
      <c r="I29" s="24">
        <v>5</v>
      </c>
      <c r="J29" s="27">
        <f>($I29*100000)/'численность населения'!$C23</f>
        <v>17.50026250393756</v>
      </c>
      <c r="K29" s="32">
        <f t="shared" si="1"/>
        <v>24.256238843582658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6" t="s">
        <v>22</v>
      </c>
      <c r="B30" s="24">
        <v>0</v>
      </c>
      <c r="C30" s="27">
        <f>ROUND($B30*100000/'численность населения'!$B24,1)</f>
        <v>0</v>
      </c>
      <c r="D30" s="24">
        <v>3</v>
      </c>
      <c r="E30" s="27">
        <f>ROUND($D30*100000/'численность населения'!$C24,1)</f>
        <v>6.7</v>
      </c>
      <c r="F30" s="32" t="e">
        <f t="shared" si="0"/>
        <v>#DIV/0!</v>
      </c>
      <c r="G30" s="24">
        <v>5</v>
      </c>
      <c r="H30" s="27">
        <f>($G30*100000)/'численность населения'!$B24</f>
        <v>11.194698190936773</v>
      </c>
      <c r="I30" s="24">
        <v>3</v>
      </c>
      <c r="J30" s="27">
        <f>($I30*100000)/'численность населения'!$C24</f>
        <v>6.692619156506899</v>
      </c>
      <c r="K30" s="32">
        <f t="shared" si="1"/>
        <v>-40.216171598755174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4" t="s">
        <v>23</v>
      </c>
      <c r="B31" s="33">
        <f>SUM($B9:$B30)</f>
        <v>138</v>
      </c>
      <c r="C31" s="21">
        <f>(B31*100000)/'численность населения'!B25</f>
        <v>8.2403999340768</v>
      </c>
      <c r="D31" s="12">
        <f>SUM($D9:$D30)</f>
        <v>116</v>
      </c>
      <c r="E31" s="13">
        <f>($D31*100000)/'численность населения'!$C25</f>
        <v>6.899977099213938</v>
      </c>
      <c r="F31" s="32">
        <f t="shared" si="0"/>
        <v>-16.26647790867245</v>
      </c>
      <c r="G31" s="33">
        <f>SUM($G9:$G30)</f>
        <v>319</v>
      </c>
      <c r="H31" s="13">
        <f>($G31*100000)/'численность населения'!$B25</f>
        <v>19.04846071717753</v>
      </c>
      <c r="I31" s="12">
        <f>SUM($I9:$I30)</f>
        <v>303</v>
      </c>
      <c r="J31" s="13">
        <f>($I31*100000)/'численность населения'!$C25</f>
        <v>18.023216043636406</v>
      </c>
      <c r="K31" s="32">
        <f t="shared" si="1"/>
        <v>-5.382296705038105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3"/>
      <c r="B32" s="23"/>
      <c r="C32" s="23"/>
      <c r="D32" s="2"/>
      <c r="E32" s="2"/>
      <c r="F32" s="34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50" t="s">
        <v>33</v>
      </c>
      <c r="B34" s="51"/>
      <c r="C34" s="51"/>
      <c r="D34" s="22"/>
      <c r="E34" s="22"/>
      <c r="F34" s="22"/>
      <c r="G34" s="22"/>
      <c r="H34" s="22"/>
      <c r="I34" s="22"/>
      <c r="J34" s="22"/>
      <c r="K34" s="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51"/>
      <c r="B35" s="51"/>
      <c r="C35" s="51"/>
      <c r="D35" s="22"/>
      <c r="E35" s="22"/>
      <c r="F35" s="22"/>
      <c r="G35" s="22"/>
      <c r="H35" s="42" t="s">
        <v>32</v>
      </c>
      <c r="I35" s="43"/>
      <c r="J35" s="43"/>
      <c r="K35" s="3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51"/>
      <c r="B36" s="51"/>
      <c r="C36" s="51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H35:J35"/>
    <mergeCell ref="A5:K5"/>
    <mergeCell ref="A4:J4"/>
    <mergeCell ref="A34:C36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3" sqref="B23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5">
        <v>2020</v>
      </c>
      <c r="C1" s="36">
        <v>2021</v>
      </c>
    </row>
    <row r="2" spans="1:3" ht="21.75" customHeight="1" thickBot="1">
      <c r="A2" s="5" t="s">
        <v>25</v>
      </c>
      <c r="B2" s="37" t="s">
        <v>24</v>
      </c>
      <c r="C2" s="38" t="s">
        <v>24</v>
      </c>
    </row>
    <row r="3" spans="1:16" ht="20.25" customHeight="1" thickBot="1">
      <c r="A3" s="6" t="s">
        <v>1</v>
      </c>
      <c r="B3" s="17">
        <v>101466</v>
      </c>
      <c r="C3" s="39">
        <v>102291.5</v>
      </c>
      <c r="D3" s="3"/>
      <c r="E3" s="24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18">
        <v>40537</v>
      </c>
      <c r="C4" s="39">
        <v>40614.5</v>
      </c>
      <c r="D4" s="3"/>
      <c r="E4" s="24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18">
        <v>53450</v>
      </c>
      <c r="C5" s="39">
        <v>53228.5</v>
      </c>
      <c r="D5" s="3"/>
      <c r="E5" s="24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18">
        <v>43666</v>
      </c>
      <c r="C6" s="39">
        <v>43896.5</v>
      </c>
      <c r="D6" s="3"/>
      <c r="E6" s="24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18">
        <v>67872</v>
      </c>
      <c r="C7" s="39">
        <v>68359.5</v>
      </c>
      <c r="D7" s="3"/>
      <c r="E7" s="24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18">
        <v>44646</v>
      </c>
      <c r="C8" s="39">
        <v>44854.5</v>
      </c>
      <c r="D8" s="3"/>
      <c r="E8" s="24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18">
        <v>58565</v>
      </c>
      <c r="C9" s="39">
        <v>58649</v>
      </c>
      <c r="D9" s="3"/>
      <c r="E9" s="24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18">
        <v>277668</v>
      </c>
      <c r="C10" s="40">
        <v>278196.5</v>
      </c>
      <c r="D10" s="3"/>
      <c r="E10" s="24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18">
        <v>380632</v>
      </c>
      <c r="C11" s="40">
        <v>383933.5</v>
      </c>
      <c r="D11" s="3"/>
      <c r="E11" s="24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18">
        <v>127255</v>
      </c>
      <c r="C12" s="40">
        <v>127707</v>
      </c>
      <c r="D12" s="3"/>
      <c r="E12" s="24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18">
        <v>39570</v>
      </c>
      <c r="C13" s="39">
        <v>39503</v>
      </c>
      <c r="D13" s="3"/>
      <c r="E13" s="24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18">
        <v>18074</v>
      </c>
      <c r="C14" s="39">
        <v>18145.5</v>
      </c>
      <c r="D14" s="3"/>
      <c r="E14" s="24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18">
        <v>37966</v>
      </c>
      <c r="C15" s="39">
        <v>38255</v>
      </c>
      <c r="D15" s="3"/>
      <c r="E15" s="24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18">
        <v>47620</v>
      </c>
      <c r="C16" s="39">
        <v>47479</v>
      </c>
      <c r="D16" s="3"/>
      <c r="E16" s="24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18">
        <v>35993</v>
      </c>
      <c r="C17" s="39">
        <v>36107.5</v>
      </c>
      <c r="D17" s="3"/>
      <c r="E17" s="24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18">
        <v>125707</v>
      </c>
      <c r="C18" s="39">
        <v>125908.5</v>
      </c>
      <c r="D18" s="3"/>
      <c r="E18" s="24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18">
        <v>30760</v>
      </c>
      <c r="C19" s="39">
        <v>30665</v>
      </c>
      <c r="D19" s="3"/>
      <c r="E19" s="24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18">
        <v>28191</v>
      </c>
      <c r="C20" s="39">
        <v>28042.5</v>
      </c>
      <c r="D20" s="3"/>
      <c r="E20" s="24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18">
        <v>19807</v>
      </c>
      <c r="C21" s="39">
        <v>19705.5</v>
      </c>
      <c r="D21" s="3"/>
      <c r="E21" s="24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18">
        <v>22166</v>
      </c>
      <c r="C22" s="41">
        <v>22226</v>
      </c>
      <c r="D22" s="3"/>
      <c r="E22" s="24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18">
        <v>28401</v>
      </c>
      <c r="C23" s="41">
        <v>28571</v>
      </c>
      <c r="D23" s="3"/>
      <c r="E23" s="24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18">
        <v>44664</v>
      </c>
      <c r="C24" s="39">
        <v>44825.5</v>
      </c>
      <c r="D24" s="3"/>
      <c r="E24" s="24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9">
        <f>SUM(B3:B24)</f>
        <v>1674676</v>
      </c>
      <c r="C25" s="19">
        <f>SUM(C3:C24)</f>
        <v>1681165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2021-11-26T04:58:28Z</cp:lastPrinted>
  <dcterms:created xsi:type="dcterms:W3CDTF">2003-07-30T02:22:18Z</dcterms:created>
  <dcterms:modified xsi:type="dcterms:W3CDTF">2021-12-28T07:49:23Z</dcterms:modified>
  <cp:category/>
  <cp:version/>
  <cp:contentType/>
  <cp:contentStatus/>
</cp:coreProperties>
</file>